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5390"/>
  </bookViews>
  <sheets>
    <sheet name="2019" sheetId="2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1" i="2"/>
  <c r="D20"/>
  <c r="E20"/>
  <c r="F20"/>
  <c r="G20"/>
  <c r="I20"/>
  <c r="I9" s="1"/>
  <c r="C20"/>
  <c r="H48"/>
  <c r="H47"/>
  <c r="H46"/>
  <c r="H45"/>
  <c r="H44"/>
  <c r="H43"/>
  <c r="H42"/>
  <c r="H41"/>
  <c r="H40"/>
  <c r="H39"/>
  <c r="H38"/>
  <c r="H37"/>
  <c r="H36"/>
  <c r="I34"/>
  <c r="H33"/>
  <c r="H30"/>
  <c r="H29" s="1"/>
  <c r="I29"/>
  <c r="H26"/>
  <c r="H25" s="1"/>
  <c r="I25"/>
  <c r="H24"/>
  <c r="H23"/>
  <c r="H22"/>
  <c r="H21"/>
  <c r="H19"/>
  <c r="H18" s="1"/>
  <c r="I18"/>
  <c r="H17"/>
  <c r="H16"/>
  <c r="H15"/>
  <c r="I14"/>
  <c r="H13"/>
  <c r="I12"/>
  <c r="H12"/>
  <c r="H11"/>
  <c r="I10"/>
  <c r="F48"/>
  <c r="F47"/>
  <c r="F46"/>
  <c r="F45"/>
  <c r="F44"/>
  <c r="F43"/>
  <c r="F42"/>
  <c r="F41"/>
  <c r="F40"/>
  <c r="F39"/>
  <c r="F38"/>
  <c r="F37"/>
  <c r="F36"/>
  <c r="G34"/>
  <c r="F33"/>
  <c r="F30"/>
  <c r="F29" s="1"/>
  <c r="G29"/>
  <c r="F26"/>
  <c r="F25" s="1"/>
  <c r="G25"/>
  <c r="F24"/>
  <c r="F23"/>
  <c r="F22"/>
  <c r="F21"/>
  <c r="F19"/>
  <c r="G18"/>
  <c r="F18"/>
  <c r="F17"/>
  <c r="F16"/>
  <c r="F14" s="1"/>
  <c r="F15"/>
  <c r="G14"/>
  <c r="F13"/>
  <c r="G12"/>
  <c r="F12"/>
  <c r="F11"/>
  <c r="G10"/>
  <c r="D37"/>
  <c r="D38"/>
  <c r="D39"/>
  <c r="D40"/>
  <c r="D41"/>
  <c r="D42"/>
  <c r="D43"/>
  <c r="D44"/>
  <c r="D45"/>
  <c r="D46"/>
  <c r="D47"/>
  <c r="D48"/>
  <c r="D36"/>
  <c r="E34"/>
  <c r="D33"/>
  <c r="D30"/>
  <c r="D29" s="1"/>
  <c r="E29"/>
  <c r="D26"/>
  <c r="D25" s="1"/>
  <c r="E25"/>
  <c r="D21"/>
  <c r="D22"/>
  <c r="D23"/>
  <c r="D24"/>
  <c r="D18"/>
  <c r="E18"/>
  <c r="D19"/>
  <c r="D16"/>
  <c r="D17"/>
  <c r="D15"/>
  <c r="D13"/>
  <c r="D11"/>
  <c r="E14"/>
  <c r="D12"/>
  <c r="E12"/>
  <c r="C34"/>
  <c r="C29"/>
  <c r="C25"/>
  <c r="C9"/>
  <c r="C18"/>
  <c r="C14"/>
  <c r="C12"/>
  <c r="C10"/>
  <c r="H20" l="1"/>
  <c r="H9" s="1"/>
  <c r="F10"/>
  <c r="D34"/>
  <c r="H34"/>
  <c r="H49" s="1"/>
  <c r="D14"/>
  <c r="G9"/>
  <c r="H10"/>
  <c r="C49"/>
  <c r="H14"/>
  <c r="I49"/>
  <c r="F34"/>
  <c r="G49"/>
  <c r="D9"/>
  <c r="D49" s="1"/>
  <c r="E10"/>
  <c r="D10" s="1"/>
  <c r="F9" l="1"/>
  <c r="E9"/>
  <c r="E49" s="1"/>
  <c r="F49"/>
</calcChain>
</file>

<file path=xl/sharedStrings.xml><?xml version="1.0" encoding="utf-8"?>
<sst xmlns="http://schemas.openxmlformats.org/spreadsheetml/2006/main" count="95" uniqueCount="88">
  <si>
    <t>Код бюджетной классификации Российской Федерации</t>
  </si>
  <si>
    <t>Наименование налога (сбора)</t>
  </si>
  <si>
    <t>1 00 00000 00 0000 000</t>
  </si>
  <si>
    <t>1 01 00000 00 0000 000</t>
  </si>
  <si>
    <t>1 01 02000 01 0000 110</t>
  </si>
  <si>
    <t>1 05 00000 00 0000 000</t>
  </si>
  <si>
    <t>1 05 02000 02 0000 110</t>
  </si>
  <si>
    <t xml:space="preserve">1 05 03000 01 0000 110 </t>
  </si>
  <si>
    <t>1 05 04000 02 0000 110</t>
  </si>
  <si>
    <t>1 08 00000 00 0000 000</t>
  </si>
  <si>
    <t>1 08 03000 01 0000 110</t>
  </si>
  <si>
    <t>1 11 00000 00 0000 000</t>
  </si>
  <si>
    <t>1 11 05000 00 0000 120</t>
  </si>
  <si>
    <t>1 11 09000 00 0000 120</t>
  </si>
  <si>
    <t>1 12 00000 00 0000 000</t>
  </si>
  <si>
    <t>1 12 01000 01 0000 120</t>
  </si>
  <si>
    <t>1 14 00000 00 0000 000</t>
  </si>
  <si>
    <t>1 14 06000 00 0000 430</t>
  </si>
  <si>
    <t>1 16 00000 00 0000 000</t>
  </si>
  <si>
    <t>2 00 00000 00 0000 000</t>
  </si>
  <si>
    <t>НАЛОГОВЫЕ И НЕНАЛОГОВЫЕ ДОХОДЫ</t>
  </si>
  <si>
    <t>НАЛОГИ  НА  ПРИБЫЛЬ, ДОХОДЫ</t>
  </si>
  <si>
    <t>Налог на доходы физических лиц</t>
  </si>
  <si>
    <t xml:space="preserve">НАЛОГИ  НА  СОВОКУПНЫЙ ДОХОД 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</si>
  <si>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</si>
  <si>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</si>
  <si>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</si>
  <si>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ГОСУДАРСТВЕННАЯ  ПОШЛИНА</t>
  </si>
  <si>
    <t xml:space="preserve">Государственная пошлина по делам, рассматриваемым в судах общей юрисдикции, мировыми судьями </t>
  </si>
  <si>
    <t xml:space="preserve">ДОХОДЫ  ОТ  ИСПОЛЬЗОВАНИЯ ИМУЩЕСТВА, НАХОДЯЩЕГОСЯ В ГОСУДАРСТВЕННОЙ И МУНИЦИПАЛЬНОЙ СОБСТВЕННОСТИ </t>
  </si>
  <si>
    <t xml:space="preserve">Доходы, получаемые в виде арендной либо иной платы 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</si>
  <si>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  </t>
  </si>
  <si>
    <t>ПЛАТЕЖИ  ПРИ ПОЛЬЗОВАНИИ ПРИРОДНЫМИ  РЕСУРСАМИ</t>
  </si>
  <si>
    <t>Плата за негативное воздействие на окружающую среду</t>
  </si>
  <si>
    <t>ДОХОДЫ ОТ ПРОДАЖИ МАТЕРИАЛЬНЫХ  И НЕМАТЕРИАЛЬНЫХ АКТИВОВ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</si>
  <si>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 автономных учреждений)</t>
  </si>
  <si>
    <t>ШТРАФЫ, САНКЦИИ, ВОЗМЕЩЕНИЕ УЩЕРБА</t>
  </si>
  <si>
    <t xml:space="preserve">БЕЗВОЗМЕЗДНЫЕ ПОСТУПЛЕНИЯ 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</si>
  <si>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</si>
  <si>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выполнение передаваемых полномочий субъектов Российской Федерации</t>
  </si>
  <si>
    <t xml:space="preserve">ВСЕГО ДОХОДОВ </t>
  </si>
  <si>
    <t>1 03 00000 00 0000 000</t>
  </si>
  <si>
    <t>1 03 02000 01 0000 110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</si>
  <si>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</si>
  <si>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</si>
  <si>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2 02 25027 05 0000 151</t>
  </si>
  <si>
    <t>Субсидии на реализацию мероприятий муниципальных программ по формированию доступной среды для инвалидов и других маломобильных групп населения</t>
  </si>
  <si>
    <t xml:space="preserve">2 02 40014 05 0000 151 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</si>
  <si>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</si>
  <si>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1 13 00000 00 0000 000</t>
  </si>
  <si>
    <t>ДОХОДЫ ОТ ОКАЗАНИЯ ПЛАТНЫХ УСЛУГ (РАБОТ) И КОМПЕНСАЦИИ ЗАТРАТ ГОСУДАРСТВА</t>
  </si>
  <si>
    <t>1 13 02995 05 0000 130</t>
  </si>
  <si>
    <t>Прочие доходы от компенсации затрат бюджетов муниципальных районов</t>
  </si>
  <si>
    <t>Субвенции бюджетам муниципальных районов на выплату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</si>
  <si>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Субвенции бюджетам муниципальных образований на осуществление полномочий по государственной регистрации актов гражданского состояния</t>
  </si>
  <si>
    <t xml:space="preserve"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</si>
  <si>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2 02 40014 05 0000 150 </t>
  </si>
  <si>
    <t>2 02 35930 05 0000 150</t>
  </si>
  <si>
    <t>2 02 35120 05 0000 150</t>
  </si>
  <si>
    <t>2 02 30024 05 0000 150</t>
  </si>
  <si>
    <t>Прочие субсидии бюджетам муниципальных районов</t>
  </si>
  <si>
    <t>2 02 29999 05 0000 150</t>
  </si>
  <si>
    <t xml:space="preserve">2 02 30029 05 0000 150 </t>
  </si>
  <si>
    <t>2 02 35118 05 0000 150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</si>
  <si>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</si>
  <si>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2 02 15002 05 0000 150</t>
  </si>
  <si>
    <t>Дотации бюджетам муниципальных районов на поддержку мер по обеспечению сбалансированности бюджетов</t>
  </si>
  <si>
    <t>2 02 25097 05 0000 150</t>
  </si>
  <si>
    <t>2 02 45479 05 0000 150</t>
  </si>
  <si>
    <t>Межбюджетные трансферты, передаваемые бюджетам муниципальных районов на реализацию мероприятий по восстановлению автомобильных дорог регионального, межмуниципального и местного значения при ликвидации последствий чрезвычайных ситуаций</t>
  </si>
  <si>
    <t>2 02 25519 05 0000 150</t>
  </si>
  <si>
    <t xml:space="preserve">Субсидия бюджетам муниципальных районов на поддержку отрасли культуры
</t>
  </si>
  <si>
    <t>ДОХОДЫ ОТ ПРОДАЖИ МАТЕРИАЛЬНЫХ И НЕМАТЕРИАЛЬНЫХ АКТИВОВ</t>
  </si>
  <si>
    <t xml:space="preserve">Доходы от продажи земельных участков, находящихся в государственной и муниципальной собственности </t>
  </si>
  <si>
    <t>1 11 01000 00 0000 120</t>
  </si>
  <si>
    <t>Доходы, в виде прибыли, приходящейся на доли в уставных (складочных) капиаталах хозяйственных товарищств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</si>
  <si>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1 11 07015 05 0000 120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</si>
  <si>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</si>
  <si>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2 02 35082 05 0000 150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</si>
  <si>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</si>
  <si>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Утвержденный          бюджет 2019 года               8-МПА от 03.12.2018</t>
  </si>
  <si>
    <t xml:space="preserve">Изменение 1                                                          № 18-МПА от 28.02.2019 </t>
  </si>
  <si>
    <t>Изменения</t>
  </si>
  <si>
    <t>Уточненный бюджет 2019 года</t>
  </si>
  <si>
    <t xml:space="preserve">Изменение 2                                                          № 38-МПА от 23.09.2019 </t>
  </si>
  <si>
    <t xml:space="preserve">Изменение 3                                                          № 47-МПА от 25.12.2019 </t>
  </si>
  <si>
    <t>(тыс.руб)</t>
  </si>
  <si>
    <t>Аналитическая таблица по доходам бюджета Пограничного муниципального района с учетом принятых изменений в муниципальный правовой акт Пограничного муниципального округа  "О бюджете Пограничного муниципального района на  2019 год и плановый период 2020-2021 годы" в 2019 году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</si>
</sst>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1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ill="1"/>
    <xf numFmtId="164" fontId="0" fillId="0" borderId="0" xfId="1" applyFont="1" applyFill="1"/>
    <xf numFmtId="49" fontId="0" fillId="0" borderId="0" xfId="1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Fill="1" applyBorder="1" applyAlignment="1">
      <alignment vertical="top" wrapText="1"/>
    </xf>
    <xf numFmtId="49" fontId="1" fillId="0" borderId="1" xfId="0" applyNumberFormat="1" applyFont="1" applyBorder="1" applyAlignment="1">
      <alignment horizontal="justify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justify" vertical="top" wrapText="1"/>
    </xf>
    <xf numFmtId="0" fontId="4" fillId="0" borderId="1" xfId="0" applyFont="1" applyFill="1" applyBorder="1"/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/>
    </xf>
    <xf numFmtId="4" fontId="5" fillId="0" borderId="3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9"/>
  <sheetViews>
    <sheetView tabSelected="1" topLeftCell="A2" zoomScaleNormal="100" workbookViewId="0">
      <selection activeCell="J24" sqref="J24"/>
    </sheetView>
  </sheetViews>
  <sheetFormatPr defaultRowHeight="15"/>
  <cols>
    <col min="1" max="1" width="45.42578125" style="1" customWidth="1"/>
    <col min="2" max="2" width="21.42578125" style="1" customWidth="1"/>
    <col min="3" max="3" width="14.85546875" style="1" customWidth="1"/>
    <col min="4" max="4" width="11.5703125" style="1" customWidth="1"/>
    <col min="5" max="5" width="11.140625" style="1" customWidth="1"/>
    <col min="6" max="6" width="11.5703125" style="1" customWidth="1"/>
    <col min="7" max="7" width="11.140625" style="1" customWidth="1"/>
    <col min="8" max="8" width="11.5703125" style="1" customWidth="1"/>
    <col min="9" max="9" width="11.140625" style="1" customWidth="1"/>
    <col min="10" max="10" width="9.42578125" style="1" bestFit="1" customWidth="1"/>
    <col min="11" max="16384" width="9.140625" style="1"/>
  </cols>
  <sheetData>
    <row r="1" spans="1:16" ht="16.5">
      <c r="A1" s="47"/>
      <c r="B1" s="47"/>
      <c r="C1" s="47"/>
      <c r="D1" s="47"/>
      <c r="E1" s="47"/>
      <c r="F1" s="47"/>
      <c r="G1" s="47"/>
      <c r="H1" s="47"/>
      <c r="I1" s="47"/>
    </row>
    <row r="2" spans="1:16">
      <c r="A2" s="44" t="s">
        <v>87</v>
      </c>
      <c r="B2" s="45"/>
      <c r="C2" s="45"/>
      <c r="D2" s="45"/>
      <c r="E2" s="45"/>
      <c r="F2" s="45"/>
      <c r="G2" s="45"/>
      <c r="H2" s="45"/>
      <c r="I2" s="45"/>
      <c r="J2" s="41"/>
      <c r="K2" s="41"/>
      <c r="L2" s="41"/>
      <c r="M2" s="41"/>
      <c r="N2" s="41"/>
      <c r="O2" s="41"/>
      <c r="P2" s="41"/>
    </row>
    <row r="3" spans="1:16">
      <c r="A3" s="45"/>
      <c r="B3" s="45"/>
      <c r="C3" s="45"/>
      <c r="D3" s="45"/>
      <c r="E3" s="45"/>
      <c r="F3" s="45"/>
      <c r="G3" s="45"/>
      <c r="H3" s="45"/>
      <c r="I3" s="45"/>
      <c r="J3" s="41"/>
      <c r="K3" s="41"/>
      <c r="L3" s="41"/>
      <c r="M3" s="41"/>
      <c r="N3" s="41"/>
      <c r="O3" s="41"/>
      <c r="P3" s="41"/>
    </row>
    <row r="4" spans="1:16" ht="21.75" customHeight="1">
      <c r="A4" s="45"/>
      <c r="B4" s="45"/>
      <c r="C4" s="45"/>
      <c r="D4" s="45"/>
      <c r="E4" s="45"/>
      <c r="F4" s="45"/>
      <c r="G4" s="45"/>
      <c r="H4" s="45"/>
      <c r="I4" s="45"/>
      <c r="J4" s="41"/>
      <c r="K4" s="41"/>
      <c r="L4" s="41"/>
      <c r="M4" s="41"/>
      <c r="N4" s="41"/>
      <c r="O4" s="41"/>
      <c r="P4" s="41"/>
    </row>
    <row r="5" spans="1:16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6">
      <c r="A6" s="46" t="s">
        <v>86</v>
      </c>
      <c r="B6" s="46"/>
      <c r="C6" s="46"/>
      <c r="D6" s="46"/>
      <c r="E6" s="46"/>
      <c r="F6" s="46"/>
      <c r="G6" s="46"/>
      <c r="H6" s="46"/>
      <c r="I6" s="46"/>
    </row>
    <row r="7" spans="1:16" ht="69" customHeight="1">
      <c r="A7" s="48" t="s">
        <v>1</v>
      </c>
      <c r="B7" s="50" t="s">
        <v>0</v>
      </c>
      <c r="C7" s="50" t="s">
        <v>80</v>
      </c>
      <c r="D7" s="42" t="s">
        <v>81</v>
      </c>
      <c r="E7" s="43"/>
      <c r="F7" s="42" t="s">
        <v>84</v>
      </c>
      <c r="G7" s="43"/>
      <c r="H7" s="42" t="s">
        <v>85</v>
      </c>
      <c r="I7" s="43"/>
    </row>
    <row r="8" spans="1:16" ht="39">
      <c r="A8" s="49"/>
      <c r="B8" s="49"/>
      <c r="C8" s="49"/>
      <c r="D8" s="22" t="s">
        <v>82</v>
      </c>
      <c r="E8" s="23" t="s">
        <v>83</v>
      </c>
      <c r="F8" s="22" t="s">
        <v>82</v>
      </c>
      <c r="G8" s="23" t="s">
        <v>83</v>
      </c>
      <c r="H8" s="22" t="s">
        <v>82</v>
      </c>
      <c r="I8" s="23" t="s">
        <v>83</v>
      </c>
    </row>
    <row r="9" spans="1:16" ht="33.75" customHeight="1">
      <c r="A9" s="39" t="s">
        <v>20</v>
      </c>
      <c r="B9" s="29" t="s">
        <v>2</v>
      </c>
      <c r="C9" s="35">
        <f>C10+C12+C14+C18+C20+C25+C29+C33</f>
        <v>222274</v>
      </c>
      <c r="D9" s="35">
        <f>D10+D12+D14+D18+D20+D25+D29+D33</f>
        <v>-10</v>
      </c>
      <c r="E9" s="35">
        <f>E10+E12+E14+E18+E20+E25+E29+E33</f>
        <v>222264</v>
      </c>
      <c r="F9" s="35">
        <f>F10+F12+F14+F18+F20+F25+F29+F33</f>
        <v>0</v>
      </c>
      <c r="G9" s="35">
        <f>G10+G12+G14+G18+G20+G25+G29+G33</f>
        <v>222264</v>
      </c>
      <c r="H9" s="35">
        <f t="shared" ref="H9" si="0">H10+H12+H14+H18+H20+H25+H29+H33</f>
        <v>5762</v>
      </c>
      <c r="I9" s="35">
        <f>I10+I12+I14+I18+I20+I25+I29+I31+I33</f>
        <v>228806</v>
      </c>
    </row>
    <row r="10" spans="1:16" ht="20.25" customHeight="1">
      <c r="A10" s="6" t="s">
        <v>21</v>
      </c>
      <c r="B10" s="21" t="s">
        <v>3</v>
      </c>
      <c r="C10" s="34">
        <f>C11</f>
        <v>189350</v>
      </c>
      <c r="D10" s="32">
        <f>E10-C10</f>
        <v>0</v>
      </c>
      <c r="E10" s="34">
        <f>E11</f>
        <v>189350</v>
      </c>
      <c r="F10" s="32">
        <f>G10-E10</f>
        <v>0</v>
      </c>
      <c r="G10" s="34">
        <f>G11</f>
        <v>189350</v>
      </c>
      <c r="H10" s="32">
        <f>I10-G10</f>
        <v>3000</v>
      </c>
      <c r="I10" s="34">
        <f>I11</f>
        <v>192350</v>
      </c>
    </row>
    <row r="11" spans="1:16" ht="17.25" customHeight="1">
      <c r="A11" s="7" t="s">
        <v>22</v>
      </c>
      <c r="B11" s="21" t="s">
        <v>4</v>
      </c>
      <c r="C11" s="26">
        <v>189350</v>
      </c>
      <c r="D11" s="25">
        <f>E11-C11</f>
        <v>0</v>
      </c>
      <c r="E11" s="26">
        <v>189350</v>
      </c>
      <c r="F11" s="25">
        <f>G11-E11</f>
        <v>0</v>
      </c>
      <c r="G11" s="26">
        <v>189350</v>
      </c>
      <c r="H11" s="25">
        <f>I11-G11</f>
        <v>3000</v>
      </c>
      <c r="I11" s="26">
        <v>192350</v>
      </c>
      <c r="J11" s="3"/>
    </row>
    <row r="12" spans="1:16" ht="69" customHeight="1">
      <c r="A12" s="8" t="s">
        <v>43</v>
      </c>
      <c r="B12" s="21" t="s">
        <v>41</v>
      </c>
      <c r="C12" s="28">
        <f>C13</f>
        <v>3022</v>
      </c>
      <c r="D12" s="28">
        <f t="shared" ref="D12:E12" si="1">D13</f>
        <v>-10</v>
      </c>
      <c r="E12" s="28">
        <f t="shared" si="1"/>
        <v>3012</v>
      </c>
      <c r="F12" s="28">
        <f t="shared" ref="F12" si="2">F13</f>
        <v>0</v>
      </c>
      <c r="G12" s="28">
        <f t="shared" ref="G12" si="3">G13</f>
        <v>3012</v>
      </c>
      <c r="H12" s="28">
        <f t="shared" ref="H12" si="4">H13</f>
        <v>0</v>
      </c>
      <c r="I12" s="28">
        <f t="shared" ref="I12" si="5">I13</f>
        <v>3012</v>
      </c>
    </row>
    <row r="13" spans="1:16" ht="60" customHeight="1">
      <c r="A13" s="8" t="s">
        <v>44</v>
      </c>
      <c r="B13" s="21" t="s">
        <v>42</v>
      </c>
      <c r="C13" s="26">
        <v>3022</v>
      </c>
      <c r="D13" s="26">
        <f>E13-C13</f>
        <v>-10</v>
      </c>
      <c r="E13" s="26">
        <v>3012</v>
      </c>
      <c r="F13" s="26">
        <f>G13-E13</f>
        <v>0</v>
      </c>
      <c r="G13" s="26">
        <v>3012</v>
      </c>
      <c r="H13" s="26">
        <f>I13-G13</f>
        <v>0</v>
      </c>
      <c r="I13" s="26">
        <v>3012</v>
      </c>
    </row>
    <row r="14" spans="1:16" ht="21.75" customHeight="1">
      <c r="A14" s="9" t="s">
        <v>23</v>
      </c>
      <c r="B14" s="5" t="s">
        <v>5</v>
      </c>
      <c r="C14" s="32">
        <f>C15+C16+C17</f>
        <v>12250</v>
      </c>
      <c r="D14" s="32">
        <f t="shared" ref="D14:E14" si="6">D15+D16+D17</f>
        <v>0</v>
      </c>
      <c r="E14" s="32">
        <f t="shared" si="6"/>
        <v>12250</v>
      </c>
      <c r="F14" s="32">
        <f t="shared" ref="F14" si="7">F15+F16+F17</f>
        <v>0</v>
      </c>
      <c r="G14" s="32">
        <f t="shared" ref="G14" si="8">G15+G16+G17</f>
        <v>12250</v>
      </c>
      <c r="H14" s="32">
        <f t="shared" ref="H14" si="9">H15+H16+H17</f>
        <v>771</v>
      </c>
      <c r="I14" s="32">
        <f t="shared" ref="I14" si="10">I15+I16+I17</f>
        <v>13021</v>
      </c>
    </row>
    <row r="15" spans="1:16" ht="33" customHeight="1">
      <c r="A15" s="10" t="s">
        <v>24</v>
      </c>
      <c r="B15" s="21" t="s">
        <v>6</v>
      </c>
      <c r="C15" s="26">
        <v>11200</v>
      </c>
      <c r="D15" s="26">
        <f>E15-C15</f>
        <v>0</v>
      </c>
      <c r="E15" s="26">
        <v>11200</v>
      </c>
      <c r="F15" s="26">
        <f>G15-E15</f>
        <v>0</v>
      </c>
      <c r="G15" s="26">
        <v>11200</v>
      </c>
      <c r="H15" s="26">
        <f>I15-G15</f>
        <v>280</v>
      </c>
      <c r="I15" s="26">
        <v>11480</v>
      </c>
      <c r="J15" s="3"/>
    </row>
    <row r="16" spans="1:16" ht="22.5" customHeight="1">
      <c r="A16" s="11" t="s">
        <v>25</v>
      </c>
      <c r="B16" s="5" t="s">
        <v>7</v>
      </c>
      <c r="C16" s="24">
        <v>1000</v>
      </c>
      <c r="D16" s="26">
        <f t="shared" ref="D16:F17" si="11">E16-C16</f>
        <v>0</v>
      </c>
      <c r="E16" s="24">
        <v>1000</v>
      </c>
      <c r="F16" s="26">
        <f t="shared" si="11"/>
        <v>0</v>
      </c>
      <c r="G16" s="24">
        <v>1000</v>
      </c>
      <c r="H16" s="26">
        <f t="shared" ref="H16" si="12">I16-G16</f>
        <v>466</v>
      </c>
      <c r="I16" s="24">
        <v>1466</v>
      </c>
      <c r="J16" s="3"/>
    </row>
    <row r="17" spans="1:10" ht="34.5" customHeight="1">
      <c r="A17" s="12" t="s">
        <v>26</v>
      </c>
      <c r="B17" s="5" t="s">
        <v>8</v>
      </c>
      <c r="C17" s="24">
        <v>50</v>
      </c>
      <c r="D17" s="26">
        <f t="shared" si="11"/>
        <v>0</v>
      </c>
      <c r="E17" s="24">
        <v>50</v>
      </c>
      <c r="F17" s="26">
        <f t="shared" si="11"/>
        <v>0</v>
      </c>
      <c r="G17" s="24">
        <v>50</v>
      </c>
      <c r="H17" s="26">
        <f t="shared" ref="H17" si="13">I17-G17</f>
        <v>25</v>
      </c>
      <c r="I17" s="24">
        <v>75</v>
      </c>
      <c r="J17" s="3"/>
    </row>
    <row r="18" spans="1:10" ht="15" customHeight="1">
      <c r="A18" s="9" t="s">
        <v>27</v>
      </c>
      <c r="B18" s="5" t="s">
        <v>9</v>
      </c>
      <c r="C18" s="32">
        <f>C19</f>
        <v>2500</v>
      </c>
      <c r="D18" s="32">
        <f t="shared" ref="D18:E18" si="14">D19</f>
        <v>0</v>
      </c>
      <c r="E18" s="32">
        <f t="shared" si="14"/>
        <v>2500</v>
      </c>
      <c r="F18" s="32">
        <f t="shared" ref="F18" si="15">F19</f>
        <v>0</v>
      </c>
      <c r="G18" s="32">
        <f t="shared" ref="G18" si="16">G19</f>
        <v>2500</v>
      </c>
      <c r="H18" s="32">
        <f t="shared" ref="H18" si="17">H19</f>
        <v>-490</v>
      </c>
      <c r="I18" s="32">
        <f t="shared" ref="I18" si="18">I19</f>
        <v>2010</v>
      </c>
    </row>
    <row r="19" spans="1:10" ht="38.25">
      <c r="A19" s="13" t="s">
        <v>28</v>
      </c>
      <c r="B19" s="5" t="s">
        <v>10</v>
      </c>
      <c r="C19" s="24">
        <v>2500</v>
      </c>
      <c r="D19" s="24">
        <f>E19-C19</f>
        <v>0</v>
      </c>
      <c r="E19" s="24">
        <v>2500</v>
      </c>
      <c r="F19" s="24">
        <f>G19-E19</f>
        <v>0</v>
      </c>
      <c r="G19" s="24">
        <v>2500</v>
      </c>
      <c r="H19" s="24">
        <f>I19-G19</f>
        <v>-490</v>
      </c>
      <c r="I19" s="24">
        <v>2010</v>
      </c>
      <c r="J19" s="2"/>
    </row>
    <row r="20" spans="1:10" ht="52.5" customHeight="1">
      <c r="A20" s="11" t="s">
        <v>29</v>
      </c>
      <c r="B20" s="5" t="s">
        <v>11</v>
      </c>
      <c r="C20" s="32">
        <f>C21+C22+C23+C24</f>
        <v>12600</v>
      </c>
      <c r="D20" s="32">
        <f t="shared" ref="D20:I20" si="19">D21+D22+D23+D24</f>
        <v>0</v>
      </c>
      <c r="E20" s="32">
        <f t="shared" si="19"/>
        <v>12600</v>
      </c>
      <c r="F20" s="32">
        <f t="shared" si="19"/>
        <v>0</v>
      </c>
      <c r="G20" s="32">
        <f t="shared" si="19"/>
        <v>12600</v>
      </c>
      <c r="H20" s="32">
        <f t="shared" si="19"/>
        <v>107</v>
      </c>
      <c r="I20" s="32">
        <f t="shared" si="19"/>
        <v>12707</v>
      </c>
      <c r="J20" s="4"/>
    </row>
    <row r="21" spans="1:10" ht="76.5">
      <c r="A21" s="14" t="s">
        <v>75</v>
      </c>
      <c r="B21" s="30" t="s">
        <v>74</v>
      </c>
      <c r="C21" s="27">
        <v>0</v>
      </c>
      <c r="D21" s="24">
        <f t="shared" ref="D21:F24" si="20">E21-C21</f>
        <v>0</v>
      </c>
      <c r="E21" s="27">
        <v>0</v>
      </c>
      <c r="F21" s="24">
        <f t="shared" si="20"/>
        <v>0</v>
      </c>
      <c r="G21" s="27">
        <v>0</v>
      </c>
      <c r="H21" s="24">
        <f t="shared" ref="H21" si="21">I21-G21</f>
        <v>64.5</v>
      </c>
      <c r="I21" s="27">
        <v>64.5</v>
      </c>
      <c r="J21" s="3"/>
    </row>
    <row r="22" spans="1:10" ht="89.25">
      <c r="A22" s="13" t="s">
        <v>30</v>
      </c>
      <c r="B22" s="5" t="s">
        <v>12</v>
      </c>
      <c r="C22" s="24">
        <v>9500</v>
      </c>
      <c r="D22" s="24">
        <f t="shared" si="20"/>
        <v>0</v>
      </c>
      <c r="E22" s="24">
        <v>9500</v>
      </c>
      <c r="F22" s="24">
        <f t="shared" si="20"/>
        <v>0</v>
      </c>
      <c r="G22" s="24">
        <v>9500</v>
      </c>
      <c r="H22" s="24">
        <f t="shared" ref="H22" si="22">I22-G22</f>
        <v>3100</v>
      </c>
      <c r="I22" s="24">
        <v>12600</v>
      </c>
    </row>
    <row r="23" spans="1:10" ht="51">
      <c r="A23" s="14" t="s">
        <v>77</v>
      </c>
      <c r="B23" s="30" t="s">
        <v>76</v>
      </c>
      <c r="C23" s="27">
        <v>0</v>
      </c>
      <c r="D23" s="24">
        <f t="shared" si="20"/>
        <v>0</v>
      </c>
      <c r="E23" s="27">
        <v>0</v>
      </c>
      <c r="F23" s="24">
        <f t="shared" si="20"/>
        <v>0</v>
      </c>
      <c r="G23" s="27">
        <v>0</v>
      </c>
      <c r="H23" s="24">
        <f t="shared" ref="H23" si="23">I23-G23</f>
        <v>42.5</v>
      </c>
      <c r="I23" s="27">
        <v>42.5</v>
      </c>
      <c r="J23" s="4"/>
    </row>
    <row r="24" spans="1:10" ht="76.5">
      <c r="A24" s="13" t="s">
        <v>31</v>
      </c>
      <c r="B24" s="5" t="s">
        <v>13</v>
      </c>
      <c r="C24" s="24">
        <v>3100</v>
      </c>
      <c r="D24" s="24">
        <f t="shared" si="20"/>
        <v>0</v>
      </c>
      <c r="E24" s="24">
        <v>3100</v>
      </c>
      <c r="F24" s="24">
        <f t="shared" si="20"/>
        <v>0</v>
      </c>
      <c r="G24" s="24">
        <v>3100</v>
      </c>
      <c r="H24" s="24">
        <f t="shared" ref="H24" si="24">I24-G24</f>
        <v>-3100</v>
      </c>
      <c r="I24" s="24">
        <v>0</v>
      </c>
    </row>
    <row r="25" spans="1:10" ht="25.5">
      <c r="A25" s="15" t="s">
        <v>32</v>
      </c>
      <c r="B25" s="5" t="s">
        <v>14</v>
      </c>
      <c r="C25" s="32">
        <f t="shared" ref="C25:I25" si="25">C26</f>
        <v>350</v>
      </c>
      <c r="D25" s="32">
        <f t="shared" si="25"/>
        <v>0</v>
      </c>
      <c r="E25" s="32">
        <f t="shared" si="25"/>
        <v>350</v>
      </c>
      <c r="F25" s="32">
        <f t="shared" si="25"/>
        <v>0</v>
      </c>
      <c r="G25" s="32">
        <f t="shared" si="25"/>
        <v>350</v>
      </c>
      <c r="H25" s="32">
        <f t="shared" si="25"/>
        <v>-117</v>
      </c>
      <c r="I25" s="32">
        <f t="shared" si="25"/>
        <v>233</v>
      </c>
      <c r="J25" s="4"/>
    </row>
    <row r="26" spans="1:10" ht="25.5">
      <c r="A26" s="13" t="s">
        <v>33</v>
      </c>
      <c r="B26" s="5" t="s">
        <v>15</v>
      </c>
      <c r="C26" s="24">
        <v>350</v>
      </c>
      <c r="D26" s="24">
        <f>E26-C26</f>
        <v>0</v>
      </c>
      <c r="E26" s="24">
        <v>350</v>
      </c>
      <c r="F26" s="24">
        <f>G26-E26</f>
        <v>0</v>
      </c>
      <c r="G26" s="24">
        <v>350</v>
      </c>
      <c r="H26" s="24">
        <f>I26-G26</f>
        <v>-117</v>
      </c>
      <c r="I26" s="24">
        <v>233</v>
      </c>
    </row>
    <row r="27" spans="1:10" ht="25.5" hidden="1">
      <c r="A27" s="15" t="s">
        <v>34</v>
      </c>
      <c r="B27" s="5" t="s">
        <v>16</v>
      </c>
      <c r="C27" s="24"/>
      <c r="D27" s="24"/>
      <c r="E27" s="24"/>
      <c r="F27" s="24"/>
      <c r="G27" s="24"/>
      <c r="H27" s="24"/>
      <c r="I27" s="24"/>
    </row>
    <row r="28" spans="1:10" ht="51" hidden="1">
      <c r="A28" s="15" t="s">
        <v>35</v>
      </c>
      <c r="B28" s="5" t="s">
        <v>17</v>
      </c>
      <c r="C28" s="24"/>
      <c r="D28" s="24"/>
      <c r="E28" s="24"/>
      <c r="F28" s="24"/>
      <c r="G28" s="24"/>
      <c r="H28" s="24"/>
      <c r="I28" s="24"/>
    </row>
    <row r="29" spans="1:10" ht="38.25">
      <c r="A29" s="15" t="s">
        <v>50</v>
      </c>
      <c r="B29" s="5" t="s">
        <v>49</v>
      </c>
      <c r="C29" s="32">
        <f>C30</f>
        <v>2052</v>
      </c>
      <c r="D29" s="32">
        <f t="shared" ref="D29:E29" si="26">D30</f>
        <v>0</v>
      </c>
      <c r="E29" s="32">
        <f t="shared" si="26"/>
        <v>2052</v>
      </c>
      <c r="F29" s="32">
        <f t="shared" ref="F29" si="27">F30</f>
        <v>0</v>
      </c>
      <c r="G29" s="32">
        <f t="shared" ref="G29" si="28">G30</f>
        <v>2052</v>
      </c>
      <c r="H29" s="32">
        <f t="shared" ref="H29" si="29">H30</f>
        <v>0</v>
      </c>
      <c r="I29" s="32">
        <f t="shared" ref="I29" si="30">I30</f>
        <v>2052</v>
      </c>
    </row>
    <row r="30" spans="1:10" ht="25.5">
      <c r="A30" s="13" t="s">
        <v>52</v>
      </c>
      <c r="B30" s="5" t="s">
        <v>51</v>
      </c>
      <c r="C30" s="24">
        <v>2052</v>
      </c>
      <c r="D30" s="24">
        <f>E30-C30</f>
        <v>0</v>
      </c>
      <c r="E30" s="24">
        <v>2052</v>
      </c>
      <c r="F30" s="24">
        <f>G30-E30</f>
        <v>0</v>
      </c>
      <c r="G30" s="24">
        <v>2052</v>
      </c>
      <c r="H30" s="24">
        <f>I30-G30</f>
        <v>0</v>
      </c>
      <c r="I30" s="24">
        <v>2052</v>
      </c>
    </row>
    <row r="31" spans="1:10" ht="25.5">
      <c r="A31" s="16" t="s">
        <v>72</v>
      </c>
      <c r="B31" s="30" t="s">
        <v>16</v>
      </c>
      <c r="C31" s="40">
        <v>0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f>I32</f>
        <v>780</v>
      </c>
    </row>
    <row r="32" spans="1:10" ht="25.5">
      <c r="A32" s="17" t="s">
        <v>73</v>
      </c>
      <c r="B32" s="30" t="s">
        <v>17</v>
      </c>
      <c r="C32" s="27">
        <v>0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780</v>
      </c>
      <c r="J32" s="4"/>
    </row>
    <row r="33" spans="1:10">
      <c r="A33" s="15" t="s">
        <v>36</v>
      </c>
      <c r="B33" s="5" t="s">
        <v>18</v>
      </c>
      <c r="C33" s="32">
        <v>150</v>
      </c>
      <c r="D33" s="32">
        <f>E33-C33</f>
        <v>0</v>
      </c>
      <c r="E33" s="32">
        <v>150</v>
      </c>
      <c r="F33" s="32">
        <f>G33-E33</f>
        <v>0</v>
      </c>
      <c r="G33" s="32">
        <v>150</v>
      </c>
      <c r="H33" s="32">
        <f>I33-G33</f>
        <v>2491</v>
      </c>
      <c r="I33" s="32">
        <v>2641</v>
      </c>
      <c r="J33" s="4"/>
    </row>
    <row r="34" spans="1:10" ht="35.25" customHeight="1">
      <c r="A34" s="36" t="s">
        <v>37</v>
      </c>
      <c r="B34" s="31" t="s">
        <v>19</v>
      </c>
      <c r="C34" s="37">
        <f>C36+C37+C38+C39+C40+C41+C42+C43+C44+C45+C47+C48</f>
        <v>191589.76000000001</v>
      </c>
      <c r="D34" s="37">
        <f t="shared" ref="D34:E34" si="31">D36+D37+D38+D39+D40+D41+D42+D43+D44+D45+D47+D48</f>
        <v>93306.7</v>
      </c>
      <c r="E34" s="37">
        <f t="shared" si="31"/>
        <v>284896.45999999996</v>
      </c>
      <c r="F34" s="37">
        <f t="shared" ref="F34:G34" si="32">F36+F37+F38+F39+F40+F41+F42+F43+F44+F45+F47+F48</f>
        <v>37544.050000000003</v>
      </c>
      <c r="G34" s="37">
        <f t="shared" si="32"/>
        <v>322440.50999999995</v>
      </c>
      <c r="H34" s="37">
        <f t="shared" ref="H34:I34" si="33">H36+H37+H38+H39+H40+H41+H42+H43+H44+H45+H47+H48</f>
        <v>18266.499999999993</v>
      </c>
      <c r="I34" s="37">
        <f t="shared" si="33"/>
        <v>340707.01</v>
      </c>
    </row>
    <row r="35" spans="1:10" ht="51" hidden="1">
      <c r="A35" s="18" t="s">
        <v>46</v>
      </c>
      <c r="B35" s="5" t="s">
        <v>45</v>
      </c>
      <c r="C35" s="24"/>
      <c r="D35" s="24"/>
      <c r="E35" s="24"/>
      <c r="F35" s="24"/>
      <c r="G35" s="24"/>
      <c r="H35" s="24"/>
      <c r="I35" s="24"/>
    </row>
    <row r="36" spans="1:10" ht="38.25">
      <c r="A36" s="18" t="s">
        <v>66</v>
      </c>
      <c r="B36" s="5" t="s">
        <v>65</v>
      </c>
      <c r="C36" s="24">
        <v>1221</v>
      </c>
      <c r="D36" s="24">
        <f>E36-C36</f>
        <v>-1221</v>
      </c>
      <c r="E36" s="24">
        <v>0</v>
      </c>
      <c r="F36" s="24">
        <f>G36-E36</f>
        <v>4708</v>
      </c>
      <c r="G36" s="24">
        <v>4708</v>
      </c>
      <c r="H36" s="24">
        <f>I36-G36</f>
        <v>7493</v>
      </c>
      <c r="I36" s="24">
        <v>12201</v>
      </c>
      <c r="J36" s="4"/>
    </row>
    <row r="37" spans="1:10">
      <c r="A37" s="18" t="s">
        <v>60</v>
      </c>
      <c r="B37" s="5" t="s">
        <v>61</v>
      </c>
      <c r="C37" s="24">
        <v>0</v>
      </c>
      <c r="D37" s="24">
        <f t="shared" ref="D37:F48" si="34">E37-C37</f>
        <v>31255.86</v>
      </c>
      <c r="E37" s="24">
        <v>31255.86</v>
      </c>
      <c r="F37" s="24">
        <f t="shared" si="34"/>
        <v>27749.040000000001</v>
      </c>
      <c r="G37" s="24">
        <v>59004.9</v>
      </c>
      <c r="H37" s="24">
        <f t="shared" ref="H37" si="35">I37-G37</f>
        <v>6262.7900000000009</v>
      </c>
      <c r="I37" s="24">
        <v>65267.69</v>
      </c>
    </row>
    <row r="38" spans="1:10" ht="51">
      <c r="A38" s="19" t="s">
        <v>64</v>
      </c>
      <c r="B38" s="5" t="s">
        <v>67</v>
      </c>
      <c r="C38" s="24">
        <v>0</v>
      </c>
      <c r="D38" s="24">
        <f t="shared" si="34"/>
        <v>0</v>
      </c>
      <c r="E38" s="24">
        <v>0</v>
      </c>
      <c r="F38" s="24">
        <f t="shared" si="34"/>
        <v>3194.36</v>
      </c>
      <c r="G38" s="24">
        <v>3194.36</v>
      </c>
      <c r="H38" s="24">
        <f t="shared" ref="H38" si="36">I38-G38</f>
        <v>0</v>
      </c>
      <c r="I38" s="24">
        <v>3194.36</v>
      </c>
    </row>
    <row r="39" spans="1:10" ht="36.75" customHeight="1">
      <c r="A39" s="19" t="s">
        <v>71</v>
      </c>
      <c r="B39" s="5" t="s">
        <v>70</v>
      </c>
      <c r="C39" s="24">
        <v>0</v>
      </c>
      <c r="D39" s="24">
        <f t="shared" si="34"/>
        <v>0</v>
      </c>
      <c r="E39" s="24">
        <v>0</v>
      </c>
      <c r="F39" s="24">
        <f t="shared" si="34"/>
        <v>647.39</v>
      </c>
      <c r="G39" s="24">
        <v>647.39</v>
      </c>
      <c r="H39" s="24">
        <f t="shared" ref="H39" si="37">I39-G39</f>
        <v>0</v>
      </c>
      <c r="I39" s="24">
        <v>647.39</v>
      </c>
    </row>
    <row r="40" spans="1:10" ht="42.75" customHeight="1">
      <c r="A40" s="13" t="s">
        <v>39</v>
      </c>
      <c r="B40" s="5" t="s">
        <v>59</v>
      </c>
      <c r="C40" s="24">
        <v>182699.6</v>
      </c>
      <c r="D40" s="24">
        <f t="shared" si="34"/>
        <v>61441.97</v>
      </c>
      <c r="E40" s="24">
        <v>244141.57</v>
      </c>
      <c r="F40" s="24">
        <f t="shared" si="34"/>
        <v>0</v>
      </c>
      <c r="G40" s="24">
        <v>244141.57</v>
      </c>
      <c r="H40" s="24">
        <f t="shared" ref="H40" si="38">I40-G40</f>
        <v>142.51999999998952</v>
      </c>
      <c r="I40" s="24">
        <v>244284.09</v>
      </c>
    </row>
    <row r="41" spans="1:10" ht="89.25">
      <c r="A41" s="13" t="s">
        <v>53</v>
      </c>
      <c r="B41" s="5" t="s">
        <v>62</v>
      </c>
      <c r="C41" s="24">
        <v>5224</v>
      </c>
      <c r="D41" s="24">
        <f t="shared" si="34"/>
        <v>0</v>
      </c>
      <c r="E41" s="24">
        <v>5224</v>
      </c>
      <c r="F41" s="24">
        <f t="shared" si="34"/>
        <v>0</v>
      </c>
      <c r="G41" s="24">
        <v>5224</v>
      </c>
      <c r="H41" s="24">
        <f t="shared" ref="H41" si="39">I41-G41</f>
        <v>0</v>
      </c>
      <c r="I41" s="24">
        <v>5224</v>
      </c>
    </row>
    <row r="42" spans="1:10" ht="63.75">
      <c r="A42" s="13" t="s">
        <v>79</v>
      </c>
      <c r="B42" s="5" t="s">
        <v>78</v>
      </c>
      <c r="C42" s="24">
        <v>0</v>
      </c>
      <c r="D42" s="24">
        <f t="shared" si="34"/>
        <v>0</v>
      </c>
      <c r="E42" s="24">
        <v>0</v>
      </c>
      <c r="F42" s="24">
        <f t="shared" si="34"/>
        <v>0</v>
      </c>
      <c r="G42" s="24">
        <v>0</v>
      </c>
      <c r="H42" s="24">
        <f t="shared" ref="H42" si="40">I42-G42</f>
        <v>4608.3599999999997</v>
      </c>
      <c r="I42" s="24">
        <v>4608.3599999999997</v>
      </c>
      <c r="J42" s="4"/>
    </row>
    <row r="43" spans="1:10" ht="38.25">
      <c r="A43" s="13" t="s">
        <v>38</v>
      </c>
      <c r="B43" s="5" t="s">
        <v>63</v>
      </c>
      <c r="C43" s="24">
        <v>468.2</v>
      </c>
      <c r="D43" s="24">
        <f t="shared" si="34"/>
        <v>87.120000000000061</v>
      </c>
      <c r="E43" s="24">
        <v>555.32000000000005</v>
      </c>
      <c r="F43" s="24">
        <f t="shared" si="34"/>
        <v>0</v>
      </c>
      <c r="G43" s="24">
        <v>555.32000000000005</v>
      </c>
      <c r="H43" s="24">
        <f t="shared" ref="H43" si="41">I43-G43</f>
        <v>0</v>
      </c>
      <c r="I43" s="24">
        <v>555.32000000000005</v>
      </c>
    </row>
    <row r="44" spans="1:10" ht="76.5">
      <c r="A44" s="13" t="s">
        <v>55</v>
      </c>
      <c r="B44" s="5" t="s">
        <v>58</v>
      </c>
      <c r="C44" s="24">
        <v>16.96</v>
      </c>
      <c r="D44" s="24">
        <f t="shared" si="34"/>
        <v>5.6999999999999993</v>
      </c>
      <c r="E44" s="24">
        <v>22.66</v>
      </c>
      <c r="F44" s="24">
        <f t="shared" si="34"/>
        <v>0</v>
      </c>
      <c r="G44" s="24">
        <v>22.66</v>
      </c>
      <c r="H44" s="24">
        <f t="shared" ref="H44" si="42">I44-G44</f>
        <v>0</v>
      </c>
      <c r="I44" s="24">
        <v>22.66</v>
      </c>
    </row>
    <row r="45" spans="1:10" ht="66.75" customHeight="1">
      <c r="A45" s="13" t="s">
        <v>54</v>
      </c>
      <c r="B45" s="5" t="s">
        <v>57</v>
      </c>
      <c r="C45" s="24">
        <v>1960</v>
      </c>
      <c r="D45" s="24">
        <f t="shared" si="34"/>
        <v>377.05000000000018</v>
      </c>
      <c r="E45" s="24">
        <v>2337.0500000000002</v>
      </c>
      <c r="F45" s="24">
        <f t="shared" si="34"/>
        <v>0</v>
      </c>
      <c r="G45" s="24">
        <v>2337.0500000000002</v>
      </c>
      <c r="H45" s="24">
        <f t="shared" ref="H45" si="43">I45-G45</f>
        <v>0</v>
      </c>
      <c r="I45" s="24">
        <v>2337.0500000000002</v>
      </c>
    </row>
    <row r="46" spans="1:10" ht="63.75" hidden="1">
      <c r="A46" s="13" t="s">
        <v>48</v>
      </c>
      <c r="B46" s="5" t="s">
        <v>47</v>
      </c>
      <c r="C46" s="24"/>
      <c r="D46" s="24">
        <f t="shared" si="34"/>
        <v>0</v>
      </c>
      <c r="E46" s="24"/>
      <c r="F46" s="24">
        <f t="shared" si="34"/>
        <v>0</v>
      </c>
      <c r="G46" s="24"/>
      <c r="H46" s="24">
        <f t="shared" ref="H46" si="44">I46-G46</f>
        <v>0</v>
      </c>
      <c r="I46" s="24"/>
    </row>
    <row r="47" spans="1:10" ht="63.75">
      <c r="A47" s="13" t="s">
        <v>48</v>
      </c>
      <c r="B47" s="5" t="s">
        <v>56</v>
      </c>
      <c r="C47" s="24">
        <v>0</v>
      </c>
      <c r="D47" s="24">
        <f t="shared" si="34"/>
        <v>1360</v>
      </c>
      <c r="E47" s="24">
        <v>1360</v>
      </c>
      <c r="F47" s="24">
        <f t="shared" si="34"/>
        <v>0</v>
      </c>
      <c r="G47" s="24">
        <v>1360</v>
      </c>
      <c r="H47" s="24">
        <f t="shared" ref="H47" si="45">I47-G47</f>
        <v>0</v>
      </c>
      <c r="I47" s="24">
        <v>1360</v>
      </c>
    </row>
    <row r="48" spans="1:10" ht="76.5">
      <c r="A48" s="13" t="s">
        <v>69</v>
      </c>
      <c r="B48" s="5" t="s">
        <v>68</v>
      </c>
      <c r="C48" s="24">
        <v>0</v>
      </c>
      <c r="D48" s="24">
        <f t="shared" si="34"/>
        <v>0</v>
      </c>
      <c r="E48" s="24">
        <v>0</v>
      </c>
      <c r="F48" s="24">
        <f t="shared" si="34"/>
        <v>1245.26</v>
      </c>
      <c r="G48" s="24">
        <v>1245.26</v>
      </c>
      <c r="H48" s="24">
        <f t="shared" ref="H48" si="46">I48-G48</f>
        <v>-240.16999999999996</v>
      </c>
      <c r="I48" s="24">
        <v>1005.09</v>
      </c>
      <c r="J48" s="4"/>
    </row>
    <row r="49" spans="1:9" ht="15.75">
      <c r="A49" s="38" t="s">
        <v>40</v>
      </c>
      <c r="B49" s="20"/>
      <c r="C49" s="33">
        <f t="shared" ref="C49:I49" si="47">C9+C34</f>
        <v>413863.76</v>
      </c>
      <c r="D49" s="33">
        <f t="shared" si="47"/>
        <v>93296.7</v>
      </c>
      <c r="E49" s="33">
        <f t="shared" si="47"/>
        <v>507160.45999999996</v>
      </c>
      <c r="F49" s="33">
        <f t="shared" si="47"/>
        <v>37544.050000000003</v>
      </c>
      <c r="G49" s="33">
        <f t="shared" si="47"/>
        <v>544704.51</v>
      </c>
      <c r="H49" s="33">
        <f t="shared" si="47"/>
        <v>24028.499999999993</v>
      </c>
      <c r="I49" s="33">
        <f t="shared" si="47"/>
        <v>569513.01</v>
      </c>
    </row>
  </sheetData>
  <mergeCells count="9">
    <mergeCell ref="F7:G7"/>
    <mergeCell ref="H7:I7"/>
    <mergeCell ref="A2:I4"/>
    <mergeCell ref="A6:I6"/>
    <mergeCell ref="A1:I1"/>
    <mergeCell ref="A7:A8"/>
    <mergeCell ref="B7:B8"/>
    <mergeCell ref="C7:C8"/>
    <mergeCell ref="D7:E7"/>
  </mergeCells>
  <pageMargins left="0.70866141732283472" right="0.70866141732283472" top="0.74803149606299213" bottom="0.74803149606299213" header="0.31496062992125984" footer="0.31496062992125984"/>
  <pageSetup paperSize="9" scale="87" fitToHeight="7" orientation="landscape" verticalDpi="0" r:id="rId1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Company>DNS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2020-05-28T01:29:10Z</cp:lastPrinted>
  <dcterms:created xsi:type="dcterms:W3CDTF">2014-10-15T01:16:52Z</dcterms:created>
  <dcterms:modified xsi:type="dcterms:W3CDTF">2020-05-28T01:31:24Z</dcterms:modified>
</cp:coreProperties>
</file>